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1" i="1" l="1"/>
  <c r="F52" i="1"/>
  <c r="F47" i="1"/>
  <c r="F46" i="1"/>
  <c r="F38" i="1"/>
  <c r="F37" i="1"/>
  <c r="F36" i="1"/>
  <c r="F35" i="1"/>
  <c r="F33" i="1"/>
  <c r="F45" i="1"/>
  <c r="F44" i="1"/>
  <c r="F42" i="1"/>
  <c r="F43" i="1"/>
  <c r="F24" i="1"/>
  <c r="F29" i="1"/>
  <c r="F28" i="1"/>
  <c r="F26" i="1"/>
  <c r="F21" i="1"/>
  <c r="F27" i="1"/>
  <c r="F34" i="1"/>
  <c r="F32" i="1"/>
  <c r="F31" i="1"/>
  <c r="F30" i="1"/>
  <c r="F25" i="1"/>
  <c r="F23" i="1"/>
  <c r="F22" i="1"/>
  <c r="F20" i="1"/>
  <c r="F16" i="1"/>
  <c r="F15" i="1"/>
  <c r="F11" i="1"/>
  <c r="F10" i="1"/>
</calcChain>
</file>

<file path=xl/sharedStrings.xml><?xml version="1.0" encoding="utf-8"?>
<sst xmlns="http://schemas.openxmlformats.org/spreadsheetml/2006/main" count="141" uniqueCount="84">
  <si>
    <t>- 32 x 5/9 =</t>
  </si>
  <si>
    <t>x 9/5 + 32=</t>
  </si>
  <si>
    <t>x 29.574 =</t>
  </si>
  <si>
    <t>x 473.176 =</t>
  </si>
  <si>
    <t>x 0.946 =</t>
  </si>
  <si>
    <t>x 3.785 =</t>
  </si>
  <si>
    <t>x 0.034 =</t>
  </si>
  <si>
    <t>x 2.113 =</t>
  </si>
  <si>
    <t>x 1.057 =</t>
  </si>
  <si>
    <t>x 0.264 =</t>
  </si>
  <si>
    <t>x 28.349 =</t>
  </si>
  <si>
    <t>x 0.035 =</t>
  </si>
  <si>
    <t>x 2.205 =</t>
  </si>
  <si>
    <t>Sisesta kollasesse ruutu väärtus, mida tahad konverteerida</t>
  </si>
  <si>
    <t>Mõõtühik</t>
  </si>
  <si>
    <t>Väärtus</t>
  </si>
  <si>
    <t>Konverteerimisfaktor</t>
  </si>
  <si>
    <t xml:space="preserve">Väärtus </t>
  </si>
  <si>
    <t>Konverteeritud tulemse leiad sinisest ruudust</t>
  </si>
  <si>
    <t>Temperatuur</t>
  </si>
  <si>
    <t>Rõhk</t>
  </si>
  <si>
    <t>PSI</t>
  </si>
  <si>
    <t>bar</t>
  </si>
  <si>
    <t>Vedeliku maht</t>
  </si>
  <si>
    <r>
      <t xml:space="preserve"> Fahrenheit, </t>
    </r>
    <r>
      <rPr>
        <sz val="7.5"/>
        <color rgb="FF000000"/>
        <rFont val="Calibri"/>
        <family val="2"/>
        <charset val="186"/>
      </rPr>
      <t>°</t>
    </r>
    <r>
      <rPr>
        <sz val="7.5"/>
        <color rgb="FF000000"/>
        <rFont val="Verdana"/>
        <family val="2"/>
        <charset val="186"/>
      </rPr>
      <t>F</t>
    </r>
  </si>
  <si>
    <t> Fahrenheit, °F</t>
  </si>
  <si>
    <r>
      <t xml:space="preserve"> Celsius, </t>
    </r>
    <r>
      <rPr>
        <sz val="7.5"/>
        <color rgb="FF000000"/>
        <rFont val="Calibri"/>
        <family val="2"/>
        <charset val="186"/>
      </rPr>
      <t>°</t>
    </r>
    <r>
      <rPr>
        <sz val="7.5"/>
        <color rgb="FF000000"/>
        <rFont val="Verdana"/>
        <family val="2"/>
        <charset val="186"/>
      </rPr>
      <t>C</t>
    </r>
  </si>
  <si>
    <t> Celsius, °C</t>
  </si>
  <si>
    <t xml:space="preserve"> x0,0689 =</t>
  </si>
  <si>
    <t>/0,0689=</t>
  </si>
  <si>
    <t> milliliitrid, ml</t>
  </si>
  <si>
    <t> liitrid, l</t>
  </si>
  <si>
    <t>untsid (ounces) ,fl.oz</t>
  </si>
  <si>
    <t>Kaalutis (Mass)</t>
  </si>
  <si>
    <t> pindid (pints), p; pt</t>
  </si>
  <si>
    <t>gallonid (gallons (US)), gal</t>
  </si>
  <si>
    <t>Märkused</t>
  </si>
  <si>
    <t>tass (cup), c; C</t>
  </si>
  <si>
    <t> gallons (US), gal</t>
  </si>
  <si>
    <t>x 237 =</t>
  </si>
  <si>
    <t>1 tass on 16 laualusikat</t>
  </si>
  <si>
    <t> Ameerika untsid (ounces), fl.oz</t>
  </si>
  <si>
    <t>x 28,41=</t>
  </si>
  <si>
    <t>gallon (UK)</t>
  </si>
  <si>
    <t>Briti untsid (ounces UK), fl.oz</t>
  </si>
  <si>
    <t>x 4,546 =</t>
  </si>
  <si>
    <t>1 gallon on 4 kvarti</t>
  </si>
  <si>
    <t>Pikkus</t>
  </si>
  <si>
    <t>toll (inch), in</t>
  </si>
  <si>
    <t>x 2,54 =</t>
  </si>
  <si>
    <t>sentimeeter (centimeter), cm</t>
  </si>
  <si>
    <t>laualusikas (tablespoon), T; tbs; tbsp</t>
  </si>
  <si>
    <t>1 laualusikas on 3 teelusikat</t>
  </si>
  <si>
    <t>x 15 =</t>
  </si>
  <si>
    <t>teelusikas (teaspoon), t; tsp</t>
  </si>
  <si>
    <t>x5 =</t>
  </si>
  <si>
    <t>x1,136 =</t>
  </si>
  <si>
    <t>1 kvart on 2 pinti</t>
  </si>
  <si>
    <t>nael(pounds), lb</t>
  </si>
  <si>
    <t>x 453,5924 =</t>
  </si>
  <si>
    <t>unts (ounces), oz</t>
  </si>
  <si>
    <t>grammi (grams), g</t>
  </si>
  <si>
    <t> kilogramm (kilograms), kg</t>
  </si>
  <si>
    <t>1 kilogramm on 1000 grammi</t>
  </si>
  <si>
    <t>Ameerika kvardid (quarts US), q; qt</t>
  </si>
  <si>
    <t>Briti kvardid (quarts UK), q; qt</t>
  </si>
  <si>
    <t>1 liiter on 1000 ml</t>
  </si>
  <si>
    <t>US kvardid (quarts), q; qt</t>
  </si>
  <si>
    <t> UK kvardid (quarts), q; qt</t>
  </si>
  <si>
    <t>x0,8803=</t>
  </si>
  <si>
    <t>gallonid (gallons (UK)), gal</t>
  </si>
  <si>
    <t>x 0.21997 =</t>
  </si>
  <si>
    <t>milliliitrid (milliliters), ml</t>
  </si>
  <si>
    <t>x 0.004219 =</t>
  </si>
  <si>
    <t>x 0.066667 =</t>
  </si>
  <si>
    <t>x 0.2 =</t>
  </si>
  <si>
    <t>x 4,73335 =</t>
  </si>
  <si>
    <t>x14,2 =</t>
  </si>
  <si>
    <t>1 nael on 16 untsi või 32 laualusikat</t>
  </si>
  <si>
    <t>1 unts on 2 teelusikat</t>
  </si>
  <si>
    <t>Tulemused on ligikaudsed</t>
  </si>
  <si>
    <t>1 toll on 1/12 jalga ehk 1/36 jardi</t>
  </si>
  <si>
    <t>x 0.3937 =</t>
  </si>
  <si>
    <t>Fermekoni ühikutekalkulaator_1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</si>
</sst>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8"/>
      <color rgb="FF000000"/>
      <name val="Verdana"/>
      <family val="2"/>
      <charset val="186"/>
    </font>
    <font>
      <sz val="7.5"/>
      <color rgb="FF000000"/>
      <name val="Arial"/>
      <family val="2"/>
      <charset val="186"/>
    </font>
    <font>
      <b/>
      <sz val="7.5"/>
      <name val="Verdana"/>
      <family val="2"/>
      <charset val="186"/>
    </font>
    <font>
      <sz val="7.5"/>
      <color rgb="FF000000"/>
      <name val="Verdana"/>
      <family val="2"/>
      <charset val="186"/>
    </font>
    <font>
      <sz val="7.5"/>
      <color rgb="FF993300"/>
      <name val="Verdana"/>
      <family val="2"/>
      <charset val="186"/>
    </font>
    <font>
      <sz val="8"/>
      <color rgb="FF00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b/>
      <sz val="12"/>
      <color rgb="FF993300"/>
      <name val="Arial"/>
      <family val="2"/>
      <charset val="186"/>
    </font>
    <font>
      <sz val="7.5"/>
      <color rgb="FF000000"/>
      <name val="Calibri"/>
      <family val="2"/>
      <charset val="186"/>
    </font>
    <font>
      <b/>
      <sz val="10"/>
      <color rgb="FFFFFFFF"/>
      <name val="Calibri"/>
      <family val="2"/>
      <charset val="186"/>
      <scheme val="minor"/>
    </font>
    <font>
      <b/>
      <sz val="14"/>
      <color theme="6" tint="-0.249977111117893"/>
      <name val="Arial"/>
      <family val="2"/>
      <charset val="186"/>
    </font>
    <font>
      <sz val="11"/>
      <color theme="6" tint="-0.249977111117893"/>
      <name val="Calibri"/>
      <family val="2"/>
      <charset val="186"/>
      <scheme val="minor"/>
    </font>
    <font>
      <sz val="8"/>
      <color theme="0"/>
      <name val="Verdana"/>
      <family val="2"/>
      <charset val="186"/>
    </font>
    <font>
      <sz val="7.5"/>
      <name val="Verdan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6" borderId="0" xfId="0" applyFill="1" applyBorder="1"/>
    <xf numFmtId="0" fontId="10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Alignment="1">
      <alignment horizontal="center" vertical="center" wrapText="1"/>
    </xf>
    <xf numFmtId="0" fontId="13" fillId="7" borderId="2" xfId="0" applyFont="1" applyFill="1" applyBorder="1" applyAlignment="1">
      <alignment vertical="center" wrapText="1"/>
    </xf>
    <xf numFmtId="0" fontId="0" fillId="0" borderId="5" xfId="0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13" xfId="0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0" borderId="12" xfId="0" applyBorder="1"/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3" fillId="5" borderId="24" xfId="0" applyFont="1" applyFill="1" applyBorder="1" applyAlignment="1">
      <alignment horizontal="center" vertical="center" wrapText="1"/>
    </xf>
    <xf numFmtId="0" fontId="0" fillId="4" borderId="19" xfId="0" applyFill="1" applyBorder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3" fillId="5" borderId="30" xfId="0" applyFont="1" applyFill="1" applyBorder="1" applyAlignment="1">
      <alignment horizontal="center" vertical="center" wrapText="1"/>
    </xf>
    <xf numFmtId="0" fontId="0" fillId="4" borderId="25" xfId="0" applyFill="1" applyBorder="1"/>
    <xf numFmtId="1" fontId="0" fillId="4" borderId="25" xfId="0" applyNumberFormat="1" applyFill="1" applyBorder="1"/>
    <xf numFmtId="164" fontId="0" fillId="4" borderId="25" xfId="0" applyNumberFormat="1" applyFill="1" applyBorder="1"/>
    <xf numFmtId="2" fontId="0" fillId="4" borderId="25" xfId="0" applyNumberFormat="1" applyFill="1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vertical="center" wrapText="1"/>
    </xf>
    <xf numFmtId="0" fontId="0" fillId="7" borderId="29" xfId="0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/>
    <xf numFmtId="0" fontId="12" fillId="0" borderId="12" xfId="0" applyFont="1" applyBorder="1" applyAlignment="1"/>
    <xf numFmtId="0" fontId="8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90170</xdr:colOff>
      <xdr:row>2</xdr:row>
      <xdr:rowOff>76835</xdr:rowOff>
    </xdr:to>
    <xdr:pic>
      <xdr:nvPicPr>
        <xdr:cNvPr id="3" name="Picture 2" descr="C:\Users\enn.ALDAR\Pilte 31.07\Logo\logo_green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995295" cy="75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F2" sqref="F2"/>
    </sheetView>
  </sheetViews>
  <sheetFormatPr defaultRowHeight="15" x14ac:dyDescent="0.25"/>
  <cols>
    <col min="2" max="2" width="21.42578125" customWidth="1"/>
    <col min="4" max="4" width="13" customWidth="1"/>
    <col min="5" max="5" width="26" customWidth="1"/>
    <col min="7" max="7" width="37.140625" customWidth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53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6.25" x14ac:dyDescent="0.4">
      <c r="A4" s="5"/>
      <c r="B4" s="53" t="s">
        <v>83</v>
      </c>
      <c r="C4" s="54"/>
      <c r="D4" s="54"/>
      <c r="E4" s="54"/>
      <c r="F4" s="54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25">
      <c r="A6" s="5"/>
      <c r="B6" s="63" t="s">
        <v>13</v>
      </c>
      <c r="C6" s="63"/>
      <c r="D6" s="63"/>
      <c r="E6" s="63"/>
      <c r="F6" s="56"/>
      <c r="G6" s="5"/>
      <c r="H6" s="5"/>
      <c r="I6" s="5"/>
      <c r="J6" s="5"/>
      <c r="K6" s="5"/>
      <c r="L6" s="5"/>
      <c r="M6" s="5"/>
      <c r="N6" s="5"/>
    </row>
    <row r="7" spans="1:14" ht="15.75" thickBot="1" x14ac:dyDescent="0.3">
      <c r="A7" s="5"/>
      <c r="B7" s="55" t="s">
        <v>18</v>
      </c>
      <c r="C7" s="55"/>
      <c r="D7" s="55"/>
      <c r="E7" s="55"/>
      <c r="F7" s="56"/>
      <c r="G7" s="5"/>
      <c r="H7" s="5"/>
      <c r="I7" s="5"/>
      <c r="J7" s="5"/>
      <c r="K7" s="5"/>
      <c r="L7" s="5"/>
      <c r="M7" s="5"/>
      <c r="N7" s="5"/>
    </row>
    <row r="8" spans="1:14" ht="18" x14ac:dyDescent="0.25">
      <c r="B8" s="57" t="s">
        <v>19</v>
      </c>
      <c r="C8" s="58"/>
      <c r="D8" s="58"/>
      <c r="E8" s="58"/>
      <c r="F8" s="59"/>
      <c r="G8" s="8"/>
    </row>
    <row r="9" spans="1:14" ht="20.25" thickBot="1" x14ac:dyDescent="0.3">
      <c r="B9" s="9" t="s">
        <v>14</v>
      </c>
      <c r="C9" s="10" t="s">
        <v>15</v>
      </c>
      <c r="D9" s="10" t="s">
        <v>16</v>
      </c>
      <c r="E9" s="10" t="s">
        <v>14</v>
      </c>
      <c r="F9" s="37" t="s">
        <v>17</v>
      </c>
      <c r="G9" s="11" t="s">
        <v>36</v>
      </c>
    </row>
    <row r="10" spans="1:14" ht="19.5" customHeight="1" thickTop="1" thickBot="1" x14ac:dyDescent="0.3">
      <c r="B10" s="12" t="s">
        <v>24</v>
      </c>
      <c r="C10" s="13">
        <v>500</v>
      </c>
      <c r="D10" s="14" t="s">
        <v>0</v>
      </c>
      <c r="E10" s="33" t="s">
        <v>27</v>
      </c>
      <c r="F10" s="38">
        <f>(C10-32)*5/9</f>
        <v>260</v>
      </c>
      <c r="G10" s="35"/>
    </row>
    <row r="11" spans="1:14" ht="19.5" customHeight="1" thickTop="1" thickBot="1" x14ac:dyDescent="0.3">
      <c r="B11" s="15" t="s">
        <v>26</v>
      </c>
      <c r="C11" s="16">
        <v>25</v>
      </c>
      <c r="D11" s="17" t="s">
        <v>1</v>
      </c>
      <c r="E11" s="34" t="s">
        <v>25</v>
      </c>
      <c r="F11" s="38">
        <f>C11*9/5+32</f>
        <v>77</v>
      </c>
      <c r="G11" s="36"/>
    </row>
    <row r="12" spans="1:14" ht="15.75" thickBot="1" x14ac:dyDescent="0.3">
      <c r="B12" s="64"/>
      <c r="C12" s="64"/>
      <c r="D12" s="64"/>
      <c r="E12" s="64"/>
    </row>
    <row r="13" spans="1:14" ht="18" x14ac:dyDescent="0.25">
      <c r="B13" s="48" t="s">
        <v>20</v>
      </c>
      <c r="C13" s="49"/>
      <c r="D13" s="49"/>
      <c r="E13" s="49"/>
      <c r="F13" s="60"/>
      <c r="G13" s="19"/>
    </row>
    <row r="14" spans="1:14" ht="20.25" thickBot="1" x14ac:dyDescent="0.3">
      <c r="B14" s="20" t="s">
        <v>14</v>
      </c>
      <c r="C14" s="21" t="s">
        <v>15</v>
      </c>
      <c r="D14" s="21" t="s">
        <v>16</v>
      </c>
      <c r="E14" s="21" t="s">
        <v>14</v>
      </c>
      <c r="F14" s="43" t="s">
        <v>17</v>
      </c>
      <c r="G14" s="22" t="s">
        <v>36</v>
      </c>
    </row>
    <row r="15" spans="1:14" ht="16.5" thickTop="1" thickBot="1" x14ac:dyDescent="0.3">
      <c r="B15" s="23" t="s">
        <v>21</v>
      </c>
      <c r="C15" s="24">
        <v>500</v>
      </c>
      <c r="D15" s="25" t="s">
        <v>28</v>
      </c>
      <c r="E15" s="39" t="s">
        <v>22</v>
      </c>
      <c r="F15" s="44">
        <f>C15*0.0689</f>
        <v>34.450000000000003</v>
      </c>
      <c r="G15" s="41"/>
    </row>
    <row r="16" spans="1:14" ht="16.5" thickTop="1" thickBot="1" x14ac:dyDescent="0.3">
      <c r="B16" s="26" t="s">
        <v>22</v>
      </c>
      <c r="C16" s="27">
        <v>25</v>
      </c>
      <c r="D16" s="28" t="s">
        <v>29</v>
      </c>
      <c r="E16" s="40" t="s">
        <v>21</v>
      </c>
      <c r="F16" s="45">
        <f>C16/0.0689</f>
        <v>362.84470246734395</v>
      </c>
      <c r="G16" s="42"/>
    </row>
    <row r="17" spans="2:13" ht="15.75" thickBot="1" x14ac:dyDescent="0.3">
      <c r="B17" s="18"/>
      <c r="C17" s="18"/>
      <c r="D17" s="18"/>
      <c r="E17" s="18"/>
    </row>
    <row r="18" spans="2:13" ht="18" x14ac:dyDescent="0.25">
      <c r="B18" s="48" t="s">
        <v>23</v>
      </c>
      <c r="C18" s="49"/>
      <c r="D18" s="49"/>
      <c r="E18" s="49"/>
      <c r="F18" s="60"/>
      <c r="G18" s="19"/>
      <c r="H18" s="2"/>
      <c r="I18" s="2"/>
      <c r="J18" s="2"/>
      <c r="K18" s="2"/>
      <c r="L18" s="2"/>
      <c r="M18" s="2"/>
    </row>
    <row r="19" spans="2:13" ht="29.25" customHeight="1" thickBot="1" x14ac:dyDescent="0.3">
      <c r="B19" s="20" t="s">
        <v>14</v>
      </c>
      <c r="C19" s="21" t="s">
        <v>15</v>
      </c>
      <c r="D19" s="21" t="s">
        <v>16</v>
      </c>
      <c r="E19" s="21" t="s">
        <v>14</v>
      </c>
      <c r="F19" s="43" t="s">
        <v>17</v>
      </c>
      <c r="G19" s="22" t="s">
        <v>36</v>
      </c>
      <c r="H19" s="61"/>
      <c r="I19" s="61"/>
      <c r="J19" s="61"/>
      <c r="K19" s="61"/>
      <c r="L19" s="61"/>
      <c r="M19" s="61"/>
    </row>
    <row r="20" spans="2:13" ht="19.5" customHeight="1" thickTop="1" thickBot="1" x14ac:dyDescent="0.3">
      <c r="B20" s="23" t="s">
        <v>41</v>
      </c>
      <c r="C20" s="24">
        <v>20</v>
      </c>
      <c r="D20" s="25" t="s">
        <v>2</v>
      </c>
      <c r="E20" s="39" t="s">
        <v>30</v>
      </c>
      <c r="F20" s="46">
        <f>C20*29.574</f>
        <v>591.48</v>
      </c>
      <c r="G20" s="41"/>
      <c r="H20" s="3"/>
      <c r="I20" s="3"/>
      <c r="J20" s="3"/>
      <c r="K20" s="3"/>
      <c r="L20" s="3"/>
      <c r="M20" s="3"/>
    </row>
    <row r="21" spans="2:13" ht="19.5" customHeight="1" thickTop="1" thickBot="1" x14ac:dyDescent="0.3">
      <c r="B21" s="23" t="s">
        <v>44</v>
      </c>
      <c r="C21" s="24">
        <v>20</v>
      </c>
      <c r="D21" s="25" t="s">
        <v>42</v>
      </c>
      <c r="E21" s="39" t="s">
        <v>30</v>
      </c>
      <c r="F21" s="46">
        <f>C21*29.574</f>
        <v>591.48</v>
      </c>
      <c r="G21" s="41"/>
      <c r="H21" s="3"/>
      <c r="I21" s="3"/>
      <c r="J21" s="3"/>
      <c r="K21" s="3"/>
      <c r="L21" s="3"/>
      <c r="M21" s="3"/>
    </row>
    <row r="22" spans="2:13" ht="19.5" customHeight="1" thickTop="1" thickBot="1" x14ac:dyDescent="0.3">
      <c r="B22" s="23" t="s">
        <v>34</v>
      </c>
      <c r="C22" s="24">
        <v>5</v>
      </c>
      <c r="D22" s="25" t="s">
        <v>3</v>
      </c>
      <c r="E22" s="39" t="s">
        <v>30</v>
      </c>
      <c r="F22" s="45">
        <f>C22*473.176</f>
        <v>2365.88</v>
      </c>
      <c r="G22" s="41"/>
      <c r="H22" s="4"/>
      <c r="I22" s="4"/>
      <c r="J22" s="4"/>
      <c r="K22" s="4"/>
      <c r="L22" s="4"/>
      <c r="M22" s="4"/>
    </row>
    <row r="23" spans="2:13" ht="21" thickTop="1" thickBot="1" x14ac:dyDescent="0.3">
      <c r="B23" s="23" t="s">
        <v>64</v>
      </c>
      <c r="C23" s="24">
        <v>7</v>
      </c>
      <c r="D23" s="25" t="s">
        <v>4</v>
      </c>
      <c r="E23" s="39" t="s">
        <v>31</v>
      </c>
      <c r="F23" s="44">
        <f>C23*0.946</f>
        <v>6.6219999999999999</v>
      </c>
      <c r="G23" s="41" t="s">
        <v>57</v>
      </c>
      <c r="H23" s="52"/>
      <c r="I23" s="52"/>
      <c r="J23" s="4"/>
      <c r="K23" s="4"/>
      <c r="L23" s="4"/>
      <c r="M23" s="4"/>
    </row>
    <row r="24" spans="2:13" ht="21" thickTop="1" thickBot="1" x14ac:dyDescent="0.3">
      <c r="B24" s="23" t="s">
        <v>65</v>
      </c>
      <c r="C24" s="24">
        <v>8</v>
      </c>
      <c r="D24" s="25" t="s">
        <v>56</v>
      </c>
      <c r="E24" s="39" t="s">
        <v>31</v>
      </c>
      <c r="F24" s="44">
        <f>C24*1.136</f>
        <v>9.0879999999999992</v>
      </c>
      <c r="G24" s="41"/>
      <c r="H24" s="52"/>
      <c r="I24" s="52"/>
      <c r="J24" s="4"/>
      <c r="K24" s="4"/>
      <c r="L24" s="4"/>
      <c r="M24" s="4"/>
    </row>
    <row r="25" spans="2:13" ht="19.5" customHeight="1" thickTop="1" thickBot="1" x14ac:dyDescent="0.3">
      <c r="B25" s="23" t="s">
        <v>38</v>
      </c>
      <c r="C25" s="24">
        <v>1</v>
      </c>
      <c r="D25" s="25" t="s">
        <v>5</v>
      </c>
      <c r="E25" s="39" t="s">
        <v>31</v>
      </c>
      <c r="F25" s="44">
        <f>C25*3.785</f>
        <v>3.7850000000000001</v>
      </c>
      <c r="G25" s="41" t="s">
        <v>46</v>
      </c>
      <c r="H25" s="52"/>
      <c r="I25" s="52"/>
      <c r="J25" s="4"/>
      <c r="K25" s="4"/>
      <c r="L25" s="4"/>
      <c r="M25" s="4"/>
    </row>
    <row r="26" spans="2:13" ht="19.5" customHeight="1" thickTop="1" thickBot="1" x14ac:dyDescent="0.3">
      <c r="B26" s="23" t="s">
        <v>43</v>
      </c>
      <c r="C26" s="24">
        <v>1</v>
      </c>
      <c r="D26" s="25" t="s">
        <v>45</v>
      </c>
      <c r="E26" s="39" t="s">
        <v>31</v>
      </c>
      <c r="F26" s="44">
        <f>C26*3.785</f>
        <v>3.7850000000000001</v>
      </c>
      <c r="G26" s="41"/>
      <c r="H26" s="4"/>
      <c r="I26" s="4"/>
      <c r="J26" s="4"/>
      <c r="K26" s="4"/>
      <c r="L26" s="4"/>
      <c r="M26" s="4"/>
    </row>
    <row r="27" spans="2:13" ht="19.5" customHeight="1" thickTop="1" thickBot="1" x14ac:dyDescent="0.3">
      <c r="B27" s="23" t="s">
        <v>37</v>
      </c>
      <c r="C27" s="24">
        <v>1</v>
      </c>
      <c r="D27" s="25" t="s">
        <v>39</v>
      </c>
      <c r="E27" s="39" t="s">
        <v>30</v>
      </c>
      <c r="F27" s="44">
        <f>C27*237</f>
        <v>237</v>
      </c>
      <c r="G27" s="41" t="s">
        <v>40</v>
      </c>
      <c r="H27" s="52"/>
      <c r="I27" s="52"/>
      <c r="J27" s="4"/>
      <c r="K27" s="4"/>
      <c r="L27" s="4"/>
      <c r="M27" s="4"/>
    </row>
    <row r="28" spans="2:13" ht="19.5" customHeight="1" thickTop="1" thickBot="1" x14ac:dyDescent="0.3">
      <c r="B28" s="23" t="s">
        <v>51</v>
      </c>
      <c r="C28" s="24">
        <v>1</v>
      </c>
      <c r="D28" s="25" t="s">
        <v>53</v>
      </c>
      <c r="E28" s="39" t="s">
        <v>30</v>
      </c>
      <c r="F28" s="44">
        <f>C28*15</f>
        <v>15</v>
      </c>
      <c r="G28" s="41" t="s">
        <v>52</v>
      </c>
      <c r="H28" s="52"/>
      <c r="I28" s="52"/>
      <c r="J28" s="4"/>
      <c r="K28" s="4"/>
      <c r="L28" s="4"/>
      <c r="M28" s="4"/>
    </row>
    <row r="29" spans="2:13" ht="19.5" customHeight="1" thickTop="1" thickBot="1" x14ac:dyDescent="0.3">
      <c r="B29" s="23" t="s">
        <v>54</v>
      </c>
      <c r="C29" s="24">
        <v>1</v>
      </c>
      <c r="D29" s="25" t="s">
        <v>55</v>
      </c>
      <c r="E29" s="39" t="s">
        <v>30</v>
      </c>
      <c r="F29" s="44">
        <f>C29*5</f>
        <v>5</v>
      </c>
      <c r="G29" s="41"/>
      <c r="H29" s="4"/>
      <c r="I29" s="4"/>
      <c r="J29" s="4"/>
      <c r="K29" s="4"/>
      <c r="L29" s="4"/>
      <c r="M29" s="2"/>
    </row>
    <row r="30" spans="2:13" ht="16.5" thickTop="1" thickBot="1" x14ac:dyDescent="0.3">
      <c r="B30" s="23" t="s">
        <v>30</v>
      </c>
      <c r="C30" s="24">
        <v>500</v>
      </c>
      <c r="D30" s="25" t="s">
        <v>6</v>
      </c>
      <c r="E30" s="39" t="s">
        <v>32</v>
      </c>
      <c r="F30" s="44">
        <f>C30*0.034</f>
        <v>17</v>
      </c>
      <c r="G30" s="41"/>
      <c r="H30" s="52"/>
      <c r="I30" s="52"/>
      <c r="J30" s="52"/>
      <c r="K30" s="4"/>
      <c r="L30" s="4"/>
      <c r="M30" s="4"/>
    </row>
    <row r="31" spans="2:13" ht="16.5" thickTop="1" thickBot="1" x14ac:dyDescent="0.3">
      <c r="B31" s="23" t="s">
        <v>30</v>
      </c>
      <c r="C31" s="24">
        <v>5</v>
      </c>
      <c r="D31" s="25" t="s">
        <v>7</v>
      </c>
      <c r="E31" s="39" t="s">
        <v>34</v>
      </c>
      <c r="F31" s="47">
        <f>C31*2.113</f>
        <v>10.565</v>
      </c>
      <c r="G31" s="41"/>
      <c r="H31" s="52"/>
      <c r="I31" s="52"/>
      <c r="J31" s="52"/>
      <c r="K31" s="4"/>
      <c r="L31" s="4"/>
      <c r="M31" s="4"/>
    </row>
    <row r="32" spans="2:13" ht="16.5" thickTop="1" thickBot="1" x14ac:dyDescent="0.3">
      <c r="B32" s="23" t="s">
        <v>31</v>
      </c>
      <c r="C32" s="24">
        <v>5</v>
      </c>
      <c r="D32" s="25" t="s">
        <v>8</v>
      </c>
      <c r="E32" s="39" t="s">
        <v>67</v>
      </c>
      <c r="F32" s="44">
        <f>C32*1.057</f>
        <v>5.2850000000000001</v>
      </c>
      <c r="G32" s="41" t="s">
        <v>66</v>
      </c>
      <c r="H32" s="52"/>
      <c r="I32" s="52"/>
      <c r="J32" s="52"/>
      <c r="K32" s="4"/>
      <c r="L32" s="4"/>
      <c r="M32" s="4"/>
    </row>
    <row r="33" spans="2:13" ht="16.5" thickTop="1" thickBot="1" x14ac:dyDescent="0.3">
      <c r="B33" s="23" t="s">
        <v>31</v>
      </c>
      <c r="C33" s="24">
        <v>5</v>
      </c>
      <c r="D33" s="25" t="s">
        <v>69</v>
      </c>
      <c r="E33" s="39" t="s">
        <v>68</v>
      </c>
      <c r="F33" s="47">
        <f>C33*0.88028</f>
        <v>4.4013999999999998</v>
      </c>
      <c r="G33" s="41"/>
      <c r="H33" s="52"/>
      <c r="I33" s="52"/>
      <c r="J33" s="52"/>
      <c r="K33" s="4"/>
      <c r="L33" s="4"/>
      <c r="M33" s="4"/>
    </row>
    <row r="34" spans="2:13" ht="19.5" customHeight="1" thickTop="1" thickBot="1" x14ac:dyDescent="0.3">
      <c r="B34" s="23" t="s">
        <v>31</v>
      </c>
      <c r="C34" s="24">
        <v>5</v>
      </c>
      <c r="D34" s="25" t="s">
        <v>9</v>
      </c>
      <c r="E34" s="39" t="s">
        <v>35</v>
      </c>
      <c r="F34" s="44">
        <f>C34*0.264</f>
        <v>1.32</v>
      </c>
      <c r="G34" s="41"/>
      <c r="H34" s="52"/>
      <c r="I34" s="52"/>
      <c r="J34" s="52"/>
      <c r="K34" s="4"/>
      <c r="L34" s="4"/>
      <c r="M34" s="4"/>
    </row>
    <row r="35" spans="2:13" ht="19.5" customHeight="1" thickTop="1" thickBot="1" x14ac:dyDescent="0.3">
      <c r="B35" s="23" t="s">
        <v>31</v>
      </c>
      <c r="C35" s="24">
        <v>5</v>
      </c>
      <c r="D35" s="25" t="s">
        <v>71</v>
      </c>
      <c r="E35" s="39" t="s">
        <v>70</v>
      </c>
      <c r="F35" s="47">
        <f>C35*0.21997</f>
        <v>1.09985</v>
      </c>
      <c r="G35" s="41"/>
      <c r="H35" s="52"/>
      <c r="I35" s="52"/>
      <c r="J35" s="4"/>
      <c r="K35" s="4"/>
      <c r="L35" s="4"/>
      <c r="M35" s="2"/>
    </row>
    <row r="36" spans="2:13" ht="19.5" customHeight="1" thickTop="1" thickBot="1" x14ac:dyDescent="0.3">
      <c r="B36" s="23" t="s">
        <v>72</v>
      </c>
      <c r="C36" s="24">
        <v>250</v>
      </c>
      <c r="D36" s="25" t="s">
        <v>73</v>
      </c>
      <c r="E36" s="39" t="s">
        <v>37</v>
      </c>
      <c r="F36" s="47">
        <f>C36*0.004219</f>
        <v>1.0547499999999999</v>
      </c>
      <c r="G36" s="41"/>
      <c r="H36" s="6"/>
      <c r="L36" s="4"/>
      <c r="M36" s="4"/>
    </row>
    <row r="37" spans="2:13" ht="19.5" customHeight="1" thickTop="1" thickBot="1" x14ac:dyDescent="0.3">
      <c r="B37" s="23" t="s">
        <v>72</v>
      </c>
      <c r="C37" s="24">
        <v>15</v>
      </c>
      <c r="D37" s="25" t="s">
        <v>74</v>
      </c>
      <c r="E37" s="39" t="s">
        <v>51</v>
      </c>
      <c r="F37" s="46">
        <f>C37*0.066667</f>
        <v>1.000005</v>
      </c>
      <c r="G37" s="41"/>
      <c r="H37" s="29"/>
      <c r="I37" s="7"/>
      <c r="J37" s="7"/>
      <c r="K37" s="7"/>
      <c r="L37" s="4"/>
      <c r="M37" s="4"/>
    </row>
    <row r="38" spans="2:13" ht="19.5" customHeight="1" thickTop="1" thickBot="1" x14ac:dyDescent="0.3">
      <c r="B38" s="26" t="s">
        <v>72</v>
      </c>
      <c r="C38" s="27">
        <v>5</v>
      </c>
      <c r="D38" s="28" t="s">
        <v>75</v>
      </c>
      <c r="E38" s="40" t="s">
        <v>54</v>
      </c>
      <c r="F38" s="44">
        <f>C38*0.2</f>
        <v>1</v>
      </c>
      <c r="G38" s="42"/>
      <c r="H38" s="30"/>
      <c r="I38" s="1"/>
      <c r="J38" s="1"/>
      <c r="K38" s="1"/>
      <c r="L38" s="4"/>
      <c r="M38" s="4"/>
    </row>
    <row r="39" spans="2:13" ht="15.75" thickBot="1" x14ac:dyDescent="0.3">
      <c r="B39" s="65"/>
      <c r="C39" s="65"/>
      <c r="D39" s="65"/>
      <c r="E39" s="65"/>
      <c r="H39" s="1"/>
      <c r="I39" s="1"/>
      <c r="J39" s="1"/>
      <c r="K39" s="1"/>
      <c r="L39" s="4"/>
      <c r="M39" s="4"/>
    </row>
    <row r="40" spans="2:13" ht="18" x14ac:dyDescent="0.25">
      <c r="B40" s="48" t="s">
        <v>33</v>
      </c>
      <c r="C40" s="49"/>
      <c r="D40" s="49"/>
      <c r="E40" s="49"/>
      <c r="F40" s="32"/>
      <c r="G40" s="19"/>
      <c r="H40" s="30"/>
      <c r="I40" s="1"/>
      <c r="J40" s="1"/>
      <c r="K40" s="1"/>
      <c r="L40" s="4"/>
      <c r="M40" s="4"/>
    </row>
    <row r="41" spans="2:13" ht="20.25" thickBot="1" x14ac:dyDescent="0.3">
      <c r="B41" s="20" t="s">
        <v>14</v>
      </c>
      <c r="C41" s="21" t="s">
        <v>15</v>
      </c>
      <c r="D41" s="21" t="s">
        <v>16</v>
      </c>
      <c r="E41" s="21" t="s">
        <v>14</v>
      </c>
      <c r="F41" s="43" t="s">
        <v>17</v>
      </c>
      <c r="G41" s="22" t="s">
        <v>36</v>
      </c>
      <c r="H41" s="31"/>
      <c r="I41" s="1"/>
      <c r="J41" s="1"/>
      <c r="K41" s="1"/>
      <c r="L41" s="2"/>
      <c r="M41" s="2"/>
    </row>
    <row r="42" spans="2:13" ht="19.5" customHeight="1" thickTop="1" thickBot="1" x14ac:dyDescent="0.3">
      <c r="B42" s="23" t="s">
        <v>60</v>
      </c>
      <c r="C42" s="24">
        <v>1</v>
      </c>
      <c r="D42" s="25" t="s">
        <v>10</v>
      </c>
      <c r="E42" s="39" t="s">
        <v>61</v>
      </c>
      <c r="F42" s="47">
        <f>C42*28.349</f>
        <v>28.349</v>
      </c>
      <c r="G42" s="41" t="s">
        <v>79</v>
      </c>
      <c r="H42" s="30"/>
      <c r="I42" s="1"/>
      <c r="J42" s="1"/>
      <c r="K42" s="1"/>
      <c r="L42" s="5"/>
      <c r="M42" s="5"/>
    </row>
    <row r="43" spans="2:13" ht="19.5" customHeight="1" thickTop="1" thickBot="1" x14ac:dyDescent="0.3">
      <c r="B43" s="23" t="s">
        <v>58</v>
      </c>
      <c r="C43" s="24">
        <v>1</v>
      </c>
      <c r="D43" s="25" t="s">
        <v>59</v>
      </c>
      <c r="E43" s="39" t="s">
        <v>61</v>
      </c>
      <c r="F43" s="46">
        <f>C43*453.5924</f>
        <v>453.5924</v>
      </c>
      <c r="G43" s="41" t="s">
        <v>78</v>
      </c>
      <c r="H43" s="30"/>
      <c r="I43" s="1"/>
      <c r="J43" s="1"/>
      <c r="K43" s="1"/>
    </row>
    <row r="44" spans="2:13" ht="16.5" thickTop="1" thickBot="1" x14ac:dyDescent="0.3">
      <c r="B44" s="23" t="s">
        <v>61</v>
      </c>
      <c r="C44" s="24">
        <v>50</v>
      </c>
      <c r="D44" s="25" t="s">
        <v>11</v>
      </c>
      <c r="E44" s="39" t="s">
        <v>60</v>
      </c>
      <c r="F44" s="44">
        <f>C44*0.035</f>
        <v>1.7500000000000002</v>
      </c>
      <c r="G44" s="41"/>
      <c r="H44" s="30"/>
      <c r="I44" s="1"/>
      <c r="J44" s="1"/>
      <c r="K44" s="1"/>
    </row>
    <row r="45" spans="2:13" ht="19.5" customHeight="1" thickTop="1" thickBot="1" x14ac:dyDescent="0.3">
      <c r="B45" s="23" t="s">
        <v>62</v>
      </c>
      <c r="C45" s="24">
        <v>1</v>
      </c>
      <c r="D45" s="25" t="s">
        <v>12</v>
      </c>
      <c r="E45" s="39" t="s">
        <v>58</v>
      </c>
      <c r="F45" s="44">
        <f>C45*2.205</f>
        <v>2.2050000000000001</v>
      </c>
      <c r="G45" s="41" t="s">
        <v>63</v>
      </c>
    </row>
    <row r="46" spans="2:13" ht="19.5" customHeight="1" thickTop="1" thickBot="1" x14ac:dyDescent="0.3">
      <c r="B46" s="23" t="s">
        <v>54</v>
      </c>
      <c r="C46" s="24">
        <v>3</v>
      </c>
      <c r="D46" s="25" t="s">
        <v>76</v>
      </c>
      <c r="E46" s="39" t="s">
        <v>61</v>
      </c>
      <c r="F46" s="47">
        <f>C46*4.7333</f>
        <v>14.1999</v>
      </c>
      <c r="G46" s="50" t="s">
        <v>80</v>
      </c>
    </row>
    <row r="47" spans="2:13" ht="19.5" customHeight="1" thickTop="1" thickBot="1" x14ac:dyDescent="0.3">
      <c r="B47" s="26" t="s">
        <v>51</v>
      </c>
      <c r="C47" s="27">
        <v>12</v>
      </c>
      <c r="D47" s="28" t="s">
        <v>77</v>
      </c>
      <c r="E47" s="40" t="s">
        <v>61</v>
      </c>
      <c r="F47" s="44">
        <f>C47*14.2</f>
        <v>170.39999999999998</v>
      </c>
      <c r="G47" s="51"/>
    </row>
    <row r="48" spans="2:13" ht="15.75" thickBot="1" x14ac:dyDescent="0.3">
      <c r="B48" s="62"/>
      <c r="C48" s="62"/>
      <c r="D48" s="62"/>
      <c r="E48" s="62"/>
    </row>
    <row r="49" spans="2:7" ht="18" x14ac:dyDescent="0.25">
      <c r="B49" s="48" t="s">
        <v>47</v>
      </c>
      <c r="C49" s="49"/>
      <c r="D49" s="49"/>
      <c r="E49" s="49"/>
      <c r="F49" s="32"/>
      <c r="G49" s="19"/>
    </row>
    <row r="50" spans="2:7" ht="20.25" thickBot="1" x14ac:dyDescent="0.3">
      <c r="B50" s="20" t="s">
        <v>14</v>
      </c>
      <c r="C50" s="21" t="s">
        <v>15</v>
      </c>
      <c r="D50" s="21" t="s">
        <v>16</v>
      </c>
      <c r="E50" s="21" t="s">
        <v>14</v>
      </c>
      <c r="F50" s="43" t="s">
        <v>17</v>
      </c>
      <c r="G50" s="22" t="s">
        <v>36</v>
      </c>
    </row>
    <row r="51" spans="2:7" ht="16.5" thickTop="1" thickBot="1" x14ac:dyDescent="0.3">
      <c r="B51" s="23" t="s">
        <v>48</v>
      </c>
      <c r="C51" s="24">
        <v>1</v>
      </c>
      <c r="D51" s="25" t="s">
        <v>49</v>
      </c>
      <c r="E51" s="39" t="s">
        <v>50</v>
      </c>
      <c r="F51" s="44">
        <f>C51*2.54</f>
        <v>2.54</v>
      </c>
      <c r="G51" s="41" t="s">
        <v>81</v>
      </c>
    </row>
    <row r="52" spans="2:7" ht="21" thickTop="1" thickBot="1" x14ac:dyDescent="0.3">
      <c r="B52" s="26" t="s">
        <v>50</v>
      </c>
      <c r="C52" s="27">
        <v>25</v>
      </c>
      <c r="D52" s="28" t="s">
        <v>82</v>
      </c>
      <c r="E52" s="40" t="s">
        <v>48</v>
      </c>
      <c r="F52" s="44">
        <f>C52*0.3937</f>
        <v>9.8424999999999994</v>
      </c>
      <c r="G52" s="42"/>
    </row>
  </sheetData>
  <mergeCells count="23">
    <mergeCell ref="H19:M19"/>
    <mergeCell ref="B40:E40"/>
    <mergeCell ref="B48:E48"/>
    <mergeCell ref="B6:F6"/>
    <mergeCell ref="B12:E12"/>
    <mergeCell ref="B39:E39"/>
    <mergeCell ref="B4:F4"/>
    <mergeCell ref="B7:F7"/>
    <mergeCell ref="B8:F8"/>
    <mergeCell ref="B13:F13"/>
    <mergeCell ref="B18:F18"/>
    <mergeCell ref="H23:H25"/>
    <mergeCell ref="I23:I25"/>
    <mergeCell ref="H27:H28"/>
    <mergeCell ref="I27:I28"/>
    <mergeCell ref="H30:H31"/>
    <mergeCell ref="I30:I31"/>
    <mergeCell ref="B49:E49"/>
    <mergeCell ref="G46:G47"/>
    <mergeCell ref="J30:J31"/>
    <mergeCell ref="H32:H35"/>
    <mergeCell ref="I32:I35"/>
    <mergeCell ref="J32:J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 Kärblane</dc:creator>
  <cp:lastModifiedBy>Enn Kärblane</cp:lastModifiedBy>
  <dcterms:created xsi:type="dcterms:W3CDTF">2017-08-13T12:33:50Z</dcterms:created>
  <dcterms:modified xsi:type="dcterms:W3CDTF">2017-08-15T06:54:50Z</dcterms:modified>
</cp:coreProperties>
</file>